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400" windowHeight="8250"/>
  </bookViews>
  <sheets>
    <sheet name="Arkusz1" sheetId="1" r:id="rId1"/>
    <sheet name="Arkusz2" sheetId="2" r:id="rId2"/>
    <sheet name="Arkusz3" sheetId="3" r:id="rId3"/>
    <sheet name="Arkusz4" sheetId="4" r:id="rId4"/>
  </sheets>
  <calcPr calcId="145621"/>
</workbook>
</file>

<file path=xl/calcChain.xml><?xml version="1.0" encoding="utf-8"?>
<calcChain xmlns="http://schemas.openxmlformats.org/spreadsheetml/2006/main">
  <c r="Q11" i="1" l="1"/>
  <c r="H4" i="1" l="1"/>
  <c r="H8" i="1" l="1"/>
  <c r="H5" i="1"/>
  <c r="I7" i="1" l="1"/>
  <c r="H7" i="1" s="1"/>
  <c r="I6" i="1"/>
  <c r="H6" i="1" s="1"/>
  <c r="I3" i="1"/>
  <c r="H3" i="1" s="1"/>
  <c r="P11" i="1"/>
  <c r="H11" i="1" l="1"/>
  <c r="I11" i="1"/>
  <c r="A9" i="2"/>
  <c r="J11" i="1"/>
  <c r="K11" i="1"/>
  <c r="L11" i="1"/>
  <c r="M11" i="1"/>
  <c r="N11" i="1"/>
  <c r="O11" i="1"/>
  <c r="G11" i="1" l="1"/>
</calcChain>
</file>

<file path=xl/comments1.xml><?xml version="1.0" encoding="utf-8"?>
<comments xmlns="http://schemas.openxmlformats.org/spreadsheetml/2006/main">
  <authors>
    <author>Skarbnik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Skarbnik: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38"/>
          </rPr>
          <t>Skarbnik: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<sst xmlns="http://schemas.openxmlformats.org/spreadsheetml/2006/main" count="59" uniqueCount="53">
  <si>
    <t>2018</t>
  </si>
  <si>
    <t>2019</t>
  </si>
  <si>
    <t>2020</t>
  </si>
  <si>
    <t>2021</t>
  </si>
  <si>
    <t>2022</t>
  </si>
  <si>
    <t>2023</t>
  </si>
  <si>
    <t>2024</t>
  </si>
  <si>
    <t>Kwota kredytu</t>
  </si>
  <si>
    <t>Instytucja finansująca</t>
  </si>
  <si>
    <t>Rok zaciągnięcia</t>
  </si>
  <si>
    <t>Lata spłaty</t>
  </si>
  <si>
    <t>2010-2020</t>
  </si>
  <si>
    <t>2012-2023</t>
  </si>
  <si>
    <t>Bank Spółdzielczy Brodnica</t>
  </si>
  <si>
    <r>
      <rPr>
        <b/>
        <sz val="9"/>
        <color theme="1"/>
        <rFont val="Times New Roman"/>
        <family val="1"/>
        <charset val="238"/>
      </rPr>
      <t>Bank Gospodarstwa Krajowego w Warszawie</t>
    </r>
    <r>
      <rPr>
        <sz val="9"/>
        <color theme="1"/>
        <rFont val="Times New Roman"/>
        <family val="1"/>
        <charset val="238"/>
      </rPr>
      <t xml:space="preserve">    </t>
    </r>
  </si>
  <si>
    <t>Skarbnik Gminy Kurzętnik</t>
  </si>
  <si>
    <t>Sporządziła Bożena Zaborowska</t>
  </si>
  <si>
    <t>2013-2018</t>
  </si>
  <si>
    <t>Europejski Fundusz</t>
  </si>
  <si>
    <t>NFOŚiGW</t>
  </si>
  <si>
    <t>2013-2022</t>
  </si>
  <si>
    <t>Bank Pekao S.A.</t>
  </si>
  <si>
    <t>tel. 564748286</t>
  </si>
  <si>
    <t>PKO BP - obligacje</t>
  </si>
  <si>
    <t>2022-2024</t>
  </si>
  <si>
    <t>27-12-2011</t>
  </si>
  <si>
    <t>03-11-2010</t>
  </si>
  <si>
    <t>14-10-2014</t>
  </si>
  <si>
    <t>06-08-2013</t>
  </si>
  <si>
    <t>14-08-2014</t>
  </si>
  <si>
    <t>30-09-2018</t>
  </si>
  <si>
    <t>30-06-2018</t>
  </si>
  <si>
    <t>20-12-2023</t>
  </si>
  <si>
    <t>20-12-2020</t>
  </si>
  <si>
    <t>25-11-2024</t>
  </si>
  <si>
    <t>Termin spłaty</t>
  </si>
  <si>
    <t>weksel własny          in blanco</t>
  </si>
  <si>
    <t>Zabezpieczenie</t>
  </si>
  <si>
    <t xml:space="preserve">WFOŚiGW </t>
  </si>
  <si>
    <t>Stan na koniec 2016 r.</t>
  </si>
  <si>
    <t>Stan na koniec I kwartału 2017</t>
  </si>
  <si>
    <t>2017 rata pozostała do spłaty</t>
  </si>
  <si>
    <t>2025</t>
  </si>
  <si>
    <t>2024-2025</t>
  </si>
  <si>
    <t>06-08-2015</t>
  </si>
  <si>
    <t>07-12-2025</t>
  </si>
  <si>
    <t>13-08-2022</t>
  </si>
  <si>
    <t>16-07-2013</t>
  </si>
  <si>
    <t>2016-2019</t>
  </si>
  <si>
    <t>08-09-2015</t>
  </si>
  <si>
    <t>20-04-2019</t>
  </si>
  <si>
    <t>17-07-2017</t>
  </si>
  <si>
    <t>Kredyty i pożyczki posiadane przez gminę Kurzętnik oraz ich spłata w poszczególnych latach informacja na dzień 31-03-2017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</si>
</sst>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Czcionka tekstu podstawowego"/>
      <charset val="238"/>
    </font>
    <font>
      <sz val="9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Times New Roman"/>
    </font>
    <font>
      <sz val="11"/>
      <color theme="1"/>
      <name val="Czcionka tekstu podstawowego"/>
      <family val="2"/>
      <charset val="238"/>
    </font>
    <font>
      <b/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43" fontId="5" fillId="2" borderId="0" xfId="0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3" fontId="5" fillId="2" borderId="0" xfId="0" applyNumberFormat="1" applyFont="1" applyFill="1" applyAlignment="1">
      <alignment horizontal="right" vertical="center"/>
    </xf>
    <xf numFmtId="43" fontId="5" fillId="0" borderId="0" xfId="0" applyNumberFormat="1" applyFont="1" applyAlignment="1">
      <alignment horizontal="right" vertical="center"/>
    </xf>
    <xf numFmtId="4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 wrapText="1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vertical="center" wrapText="1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horizontal="right" vertical="center"/>
    </xf>
    <xf numFmtId="4" fontId="2" fillId="0" borderId="0" xfId="0" applyNumberFormat="1" applyFont="1"/>
    <xf numFmtId="164" fontId="5" fillId="3" borderId="0" xfId="0" applyNumberFormat="1" applyFont="1" applyFill="1" applyAlignment="1">
      <alignment vertical="center"/>
    </xf>
    <xf numFmtId="43" fontId="0" fillId="0" borderId="0" xfId="1" applyFont="1"/>
    <xf numFmtId="164" fontId="11" fillId="3" borderId="0" xfId="0" applyNumberFormat="1" applyFont="1" applyFill="1" applyAlignment="1">
      <alignment vertical="center" wrapText="1"/>
    </xf>
    <xf numFmtId="164" fontId="11" fillId="3" borderId="0" xfId="0" applyNumberFormat="1" applyFont="1" applyFill="1" applyAlignment="1">
      <alignment vertical="center"/>
    </xf>
    <xf numFmtId="164" fontId="2" fillId="0" borderId="0" xfId="0" applyNumberFormat="1" applyFont="1"/>
    <xf numFmtId="0" fontId="5" fillId="0" borderId="0" xfId="0" applyNumberFormat="1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43" fontId="11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11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43" fontId="11" fillId="0" borderId="0" xfId="0" applyNumberFormat="1" applyFont="1" applyFill="1" applyAlignment="1">
      <alignment horizontal="right" vertical="center"/>
    </xf>
    <xf numFmtId="43" fontId="1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11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2" fillId="0" borderId="0" xfId="0" applyFont="1" applyFill="1"/>
    <xf numFmtId="0" fontId="11" fillId="0" borderId="0" xfId="0" applyNumberFormat="1" applyFont="1" applyAlignment="1">
      <alignment vertical="center"/>
    </xf>
    <xf numFmtId="164" fontId="11" fillId="2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Dziesiętny" xfId="1" builtinId="3"/>
    <cellStyle name="Normalny" xfId="0" builtinId="0"/>
  </cellStyles>
  <dxfs count="18"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64" formatCode="#,##0.00\ _z_ł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5" formatCode="_-* #,##0.00\ _z_ł_-;\-* #,##0.00\ _z_ł_-;_-* &quot;-&quot;??\ _z_ł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numFmt numFmtId="35" formatCode="_-* #,##0.00\ _z_ł_-;\-* #,##0.00\ _z_ł_-;_-* &quot;-&quot;??\ _z_ł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Q11" totalsRowShown="0" headerRowDxfId="17" dataDxfId="16">
  <autoFilter ref="A2:Q11"/>
  <tableColumns count="17">
    <tableColumn id="19" name="Lata spłaty" dataDxfId="15"/>
    <tableColumn id="18" name="Rok zaciągnięcia" dataDxfId="14"/>
    <tableColumn id="6" name="Termin spłaty"/>
    <tableColumn id="17" name="Kwota kredytu" dataDxfId="13"/>
    <tableColumn id="5" name="Zabezpieczenie" dataDxfId="12"/>
    <tableColumn id="1" name="Instytucja finansująca" dataDxfId="11"/>
    <tableColumn id="21" name="Stan na koniec 2016 r." dataDxfId="10"/>
    <tableColumn id="2" name="Stan na koniec I kwartału 2017" dataDxfId="9">
      <calculatedColumnFormula>SUM(Tabela1[[#This Row],[2017 rata pozostała do spłaty]]+#REF!+#REF!+#REF!+Tabela1[[#This Row],[2018]]+Tabela1[[#This Row],[2019]]+Tabela1[[#This Row],[2020]]+Tabela1[[#This Row],[2021]]+Tabela1[[#This Row],[2022]]+Tabela1[[#This Row],[2023]]+Tabela1[[#This Row],[2024]])</calculatedColumnFormula>
    </tableColumn>
    <tableColumn id="4" name="2017 rata pozostała do spłaty" dataDxfId="8"/>
    <tableColumn id="8" name="2018" dataDxfId="7"/>
    <tableColumn id="9" name="2019" dataDxfId="6"/>
    <tableColumn id="10" name="2020" dataDxfId="5"/>
    <tableColumn id="11" name="2021" dataDxfId="4"/>
    <tableColumn id="12" name="2022" dataDxfId="3"/>
    <tableColumn id="13" name="2023" dataDxfId="2"/>
    <tableColumn id="14" name="2024" dataDxfId="1"/>
    <tableColumn id="3" name="202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zoomScaleNormal="100" zoomScalePageLayoutView="80" workbookViewId="0">
      <selection sqref="A1:N1"/>
    </sheetView>
  </sheetViews>
  <sheetFormatPr defaultRowHeight="11.25"/>
  <cols>
    <col min="1" max="1" width="10" style="2" customWidth="1"/>
    <col min="2" max="3" width="9.5" style="2" customWidth="1"/>
    <col min="4" max="4" width="11.625" style="2" customWidth="1"/>
    <col min="5" max="5" width="11.625" style="38" customWidth="1"/>
    <col min="6" max="6" width="22.125" style="2" customWidth="1"/>
    <col min="7" max="7" width="11.625" style="2" customWidth="1"/>
    <col min="8" max="8" width="11.875" style="2" customWidth="1"/>
    <col min="9" max="9" width="11" style="2" customWidth="1"/>
    <col min="10" max="10" width="10.5" style="2" customWidth="1"/>
    <col min="11" max="11" width="10.375" style="2" customWidth="1"/>
    <col min="12" max="12" width="10.625" style="2" customWidth="1"/>
    <col min="13" max="13" width="12" style="2" customWidth="1"/>
    <col min="14" max="14" width="10.625" style="2" customWidth="1"/>
    <col min="15" max="16" width="10.5" style="2" bestFit="1" customWidth="1"/>
    <col min="17" max="17" width="12" style="2" customWidth="1"/>
    <col min="18" max="16384" width="9" style="2"/>
  </cols>
  <sheetData>
    <row r="1" spans="1:17" ht="27.75" customHeight="1">
      <c r="A1" s="53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s="3" customFormat="1" ht="48.75" customHeight="1">
      <c r="A2" s="12" t="s">
        <v>10</v>
      </c>
      <c r="B2" s="12" t="s">
        <v>9</v>
      </c>
      <c r="C2" s="12" t="s">
        <v>35</v>
      </c>
      <c r="D2" s="12" t="s">
        <v>7</v>
      </c>
      <c r="E2" s="12" t="s">
        <v>37</v>
      </c>
      <c r="F2" s="12" t="s">
        <v>8</v>
      </c>
      <c r="G2" s="12" t="s">
        <v>39</v>
      </c>
      <c r="H2" s="5" t="s">
        <v>40</v>
      </c>
      <c r="I2" s="12" t="s">
        <v>41</v>
      </c>
      <c r="J2" s="6" t="s">
        <v>0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52" t="s">
        <v>42</v>
      </c>
    </row>
    <row r="3" spans="1:17" s="4" customFormat="1" ht="66.75" customHeight="1">
      <c r="A3" s="8" t="s">
        <v>11</v>
      </c>
      <c r="B3" s="33" t="s">
        <v>26</v>
      </c>
      <c r="C3" s="33" t="s">
        <v>33</v>
      </c>
      <c r="D3" s="15">
        <v>1450000</v>
      </c>
      <c r="E3" s="35" t="s">
        <v>36</v>
      </c>
      <c r="F3" s="10" t="s">
        <v>14</v>
      </c>
      <c r="G3" s="21">
        <v>580000</v>
      </c>
      <c r="H3" s="18">
        <f>SUM(Tabela1[[#This Row],[2017 rata pozostała do spłaty]:[2024]])</f>
        <v>543750</v>
      </c>
      <c r="I3" s="19">
        <f>145000-36250</f>
        <v>108750</v>
      </c>
      <c r="J3" s="19">
        <v>145000</v>
      </c>
      <c r="K3" s="19">
        <v>145000</v>
      </c>
      <c r="L3" s="19">
        <v>145000</v>
      </c>
      <c r="M3" s="19">
        <v>0</v>
      </c>
      <c r="N3" s="19">
        <v>0</v>
      </c>
      <c r="O3" s="19">
        <v>0</v>
      </c>
      <c r="P3" s="20">
        <v>0</v>
      </c>
      <c r="Q3" s="50">
        <v>0</v>
      </c>
    </row>
    <row r="4" spans="1:17" s="1" customFormat="1" ht="67.5" customHeight="1">
      <c r="A4" s="7" t="s">
        <v>48</v>
      </c>
      <c r="B4" s="32" t="s">
        <v>49</v>
      </c>
      <c r="C4" s="32" t="s">
        <v>50</v>
      </c>
      <c r="D4" s="16">
        <v>347896</v>
      </c>
      <c r="E4" s="35" t="s">
        <v>36</v>
      </c>
      <c r="F4" s="14" t="s">
        <v>38</v>
      </c>
      <c r="G4" s="18">
        <v>247896</v>
      </c>
      <c r="H4" s="18">
        <f>SUM(Tabela1[[#This Row],[2017 rata pozostała do spłaty]:[2024]])</f>
        <v>222896</v>
      </c>
      <c r="I4" s="20">
        <v>75000</v>
      </c>
      <c r="J4" s="20">
        <v>93527.2</v>
      </c>
      <c r="K4" s="20">
        <v>54368.800000000003</v>
      </c>
      <c r="L4" s="20">
        <v>0</v>
      </c>
      <c r="M4" s="20">
        <v>0</v>
      </c>
      <c r="N4" s="20">
        <v>0</v>
      </c>
      <c r="O4" s="20">
        <v>0</v>
      </c>
      <c r="P4" s="27">
        <v>0</v>
      </c>
      <c r="Q4" s="30">
        <v>0</v>
      </c>
    </row>
    <row r="5" spans="1:17" s="4" customFormat="1" ht="82.5" customHeight="1">
      <c r="A5" s="7" t="s">
        <v>12</v>
      </c>
      <c r="B5" s="32" t="s">
        <v>25</v>
      </c>
      <c r="C5" s="32" t="s">
        <v>32</v>
      </c>
      <c r="D5" s="16">
        <v>4000000</v>
      </c>
      <c r="E5" s="35" t="s">
        <v>36</v>
      </c>
      <c r="F5" s="14" t="s">
        <v>13</v>
      </c>
      <c r="G5" s="18">
        <v>1823265</v>
      </c>
      <c r="H5" s="18">
        <f>SUM(Tabela1[[#This Row],[2017 rata pozostała do spłaty]:[2024]])</f>
        <v>1823265</v>
      </c>
      <c r="I5" s="22">
        <v>909640</v>
      </c>
      <c r="J5" s="20">
        <v>0</v>
      </c>
      <c r="K5" s="20">
        <v>213665</v>
      </c>
      <c r="L5" s="20">
        <v>333320</v>
      </c>
      <c r="M5" s="20">
        <v>233320</v>
      </c>
      <c r="N5" s="20">
        <v>133320</v>
      </c>
      <c r="O5" s="20">
        <v>0</v>
      </c>
      <c r="P5" s="20">
        <v>0</v>
      </c>
      <c r="Q5" s="50">
        <v>0</v>
      </c>
    </row>
    <row r="6" spans="1:17" s="1" customFormat="1" ht="42" customHeight="1">
      <c r="A6" s="24" t="s">
        <v>17</v>
      </c>
      <c r="B6" s="32" t="s">
        <v>27</v>
      </c>
      <c r="C6" s="32" t="s">
        <v>30</v>
      </c>
      <c r="D6" s="25">
        <v>879758</v>
      </c>
      <c r="E6" s="35" t="s">
        <v>36</v>
      </c>
      <c r="F6" s="14" t="s">
        <v>18</v>
      </c>
      <c r="G6" s="29">
        <v>362250</v>
      </c>
      <c r="H6" s="18">
        <f>SUM(Tabela1[[#This Row],[2017 rata pozostała do spłaty]:[2024]])</f>
        <v>310500</v>
      </c>
      <c r="I6" s="30">
        <f>207000-51750</f>
        <v>155250</v>
      </c>
      <c r="J6" s="20">
        <v>155250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19">
        <v>0</v>
      </c>
      <c r="Q6" s="51">
        <v>0</v>
      </c>
    </row>
    <row r="7" spans="1:17" s="4" customFormat="1" ht="89.25" customHeight="1">
      <c r="A7" s="24" t="s">
        <v>17</v>
      </c>
      <c r="B7" s="34" t="s">
        <v>47</v>
      </c>
      <c r="C7" s="32" t="s">
        <v>31</v>
      </c>
      <c r="D7" s="25">
        <v>475940</v>
      </c>
      <c r="E7" s="35" t="s">
        <v>36</v>
      </c>
      <c r="F7" s="14" t="s">
        <v>19</v>
      </c>
      <c r="G7" s="44">
        <v>143240</v>
      </c>
      <c r="H7" s="18">
        <f>SUM(Tabela1[[#This Row],[2017 rata pozostała do spłaty]:[2024]])</f>
        <v>115515</v>
      </c>
      <c r="I7" s="45">
        <f>110900-27725</f>
        <v>83175</v>
      </c>
      <c r="J7" s="20">
        <v>32340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50">
        <v>0</v>
      </c>
    </row>
    <row r="8" spans="1:17" s="1" customFormat="1" ht="62.25" customHeight="1">
      <c r="A8" s="24" t="s">
        <v>20</v>
      </c>
      <c r="B8" s="32" t="s">
        <v>28</v>
      </c>
      <c r="C8" s="32" t="s">
        <v>46</v>
      </c>
      <c r="D8" s="25">
        <v>4700000</v>
      </c>
      <c r="E8" s="36"/>
      <c r="F8" s="14" t="s">
        <v>21</v>
      </c>
      <c r="G8" s="29">
        <v>4700000</v>
      </c>
      <c r="H8" s="18">
        <f>SUM(Tabela1[[#This Row],[2017 rata pozostała do spłaty]:[2024]])</f>
        <v>4700000</v>
      </c>
      <c r="I8" s="30">
        <v>300000</v>
      </c>
      <c r="J8" s="20">
        <v>800000</v>
      </c>
      <c r="K8" s="20">
        <v>900000</v>
      </c>
      <c r="L8" s="20">
        <v>900000</v>
      </c>
      <c r="M8" s="20">
        <v>1200000</v>
      </c>
      <c r="N8" s="20">
        <v>600000</v>
      </c>
      <c r="O8" s="20">
        <v>0</v>
      </c>
      <c r="P8" s="19">
        <v>0</v>
      </c>
      <c r="Q8" s="51">
        <v>0</v>
      </c>
    </row>
    <row r="9" spans="1:17" s="1" customFormat="1" ht="62.25" customHeight="1">
      <c r="A9" s="24" t="s">
        <v>24</v>
      </c>
      <c r="B9" s="48" t="s">
        <v>29</v>
      </c>
      <c r="C9" s="32" t="s">
        <v>34</v>
      </c>
      <c r="D9" s="25">
        <v>3000000</v>
      </c>
      <c r="E9" s="36"/>
      <c r="F9" s="43" t="s">
        <v>23</v>
      </c>
      <c r="G9" s="49">
        <v>3000000</v>
      </c>
      <c r="H9" s="50">
        <v>3000000</v>
      </c>
      <c r="I9" s="30">
        <v>0</v>
      </c>
      <c r="J9" s="50">
        <v>0</v>
      </c>
      <c r="K9" s="50">
        <v>0</v>
      </c>
      <c r="L9" s="50">
        <v>0</v>
      </c>
      <c r="M9" s="50">
        <v>0</v>
      </c>
      <c r="N9" s="50">
        <v>800000</v>
      </c>
      <c r="O9" s="50">
        <v>1600000</v>
      </c>
      <c r="P9" s="51">
        <v>600000</v>
      </c>
      <c r="Q9" s="51">
        <v>0</v>
      </c>
    </row>
    <row r="10" spans="1:17" s="4" customFormat="1" ht="55.5" customHeight="1">
      <c r="A10" s="39" t="s">
        <v>43</v>
      </c>
      <c r="B10" s="40" t="s">
        <v>44</v>
      </c>
      <c r="C10" s="40" t="s">
        <v>45</v>
      </c>
      <c r="D10" s="41">
        <v>2600000</v>
      </c>
      <c r="E10" s="42"/>
      <c r="F10" s="43" t="s">
        <v>23</v>
      </c>
      <c r="G10" s="44">
        <v>2600000</v>
      </c>
      <c r="H10" s="18">
        <v>2600000</v>
      </c>
      <c r="I10" s="45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1000000</v>
      </c>
      <c r="Q10" s="45">
        <v>1600000</v>
      </c>
    </row>
    <row r="11" spans="1:17" s="47" customFormat="1" ht="38.25" customHeight="1">
      <c r="A11" s="9"/>
      <c r="B11" s="13"/>
      <c r="C11" s="13"/>
      <c r="D11" s="17"/>
      <c r="E11" s="37"/>
      <c r="F11" s="11"/>
      <c r="G11" s="23">
        <f t="shared" ref="G11:Q11" si="0">SUBTOTAL(109,G3:G10)</f>
        <v>13456651</v>
      </c>
      <c r="H11" s="23">
        <f t="shared" si="0"/>
        <v>13315926</v>
      </c>
      <c r="I11" s="23">
        <f t="shared" si="0"/>
        <v>1631815</v>
      </c>
      <c r="J11" s="23">
        <f t="shared" si="0"/>
        <v>1226117.2</v>
      </c>
      <c r="K11" s="23">
        <f t="shared" si="0"/>
        <v>1313033.8</v>
      </c>
      <c r="L11" s="23">
        <f t="shared" si="0"/>
        <v>1378320</v>
      </c>
      <c r="M11" s="23">
        <f t="shared" si="0"/>
        <v>1433320</v>
      </c>
      <c r="N11" s="23">
        <f t="shared" si="0"/>
        <v>1533320</v>
      </c>
      <c r="O11" s="23">
        <f t="shared" si="0"/>
        <v>1600000</v>
      </c>
      <c r="P11" s="23">
        <f t="shared" si="0"/>
        <v>1600000</v>
      </c>
      <c r="Q11" s="23">
        <f t="shared" si="0"/>
        <v>1600000</v>
      </c>
    </row>
    <row r="12" spans="1:17">
      <c r="A12" s="55" t="s">
        <v>16</v>
      </c>
      <c r="B12" s="55"/>
      <c r="C12" s="55"/>
      <c r="D12" s="55"/>
      <c r="G12" s="26"/>
    </row>
    <row r="13" spans="1:17">
      <c r="A13" s="55"/>
      <c r="B13" s="55"/>
      <c r="C13" s="55"/>
      <c r="D13" s="55"/>
      <c r="G13" s="26"/>
      <c r="I13" s="26"/>
    </row>
    <row r="14" spans="1:17">
      <c r="A14" s="55"/>
      <c r="B14" s="55"/>
      <c r="C14" s="55"/>
      <c r="D14" s="55"/>
      <c r="I14" s="31"/>
      <c r="J14" s="31"/>
      <c r="K14" s="31"/>
      <c r="L14" s="31"/>
      <c r="M14" s="31"/>
      <c r="N14" s="31"/>
      <c r="O14" s="31"/>
    </row>
    <row r="15" spans="1:17">
      <c r="A15" s="2" t="s">
        <v>15</v>
      </c>
      <c r="D15" s="2" t="s">
        <v>51</v>
      </c>
    </row>
    <row r="16" spans="1:17">
      <c r="A16" s="2" t="s">
        <v>22</v>
      </c>
      <c r="I16" s="26"/>
    </row>
    <row r="17" spans="9:14">
      <c r="I17" s="26"/>
      <c r="N17" s="31"/>
    </row>
    <row r="18" spans="9:14">
      <c r="I18" s="26"/>
    </row>
  </sheetData>
  <mergeCells count="2">
    <mergeCell ref="A1:N1"/>
    <mergeCell ref="A12:D14"/>
  </mergeCells>
  <pageMargins left="0.19685039370078741" right="0.19685039370078741" top="0.6692913385826772" bottom="0.74803149606299213" header="0.31496062992125984" footer="0.31496062992125984"/>
  <pageSetup paperSize="9" scale="62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defaultRowHeight="14.25"/>
  <cols>
    <col min="1" max="1" width="15.625" style="28" bestFit="1" customWidth="1"/>
  </cols>
  <sheetData>
    <row r="1" spans="1:1">
      <c r="A1" s="28">
        <v>1186025</v>
      </c>
    </row>
    <row r="2" spans="1:1">
      <c r="A2" s="28">
        <v>870000</v>
      </c>
    </row>
    <row r="3" spans="1:1">
      <c r="A3" s="28">
        <v>602280.26</v>
      </c>
    </row>
    <row r="4" spans="1:1">
      <c r="A4" s="28">
        <v>2333240</v>
      </c>
    </row>
    <row r="5" spans="1:1">
      <c r="A5" s="28">
        <v>370000</v>
      </c>
    </row>
    <row r="6" spans="1:1">
      <c r="A6" s="28">
        <v>776250</v>
      </c>
    </row>
    <row r="7" spans="1:1">
      <c r="A7" s="28">
        <v>365040</v>
      </c>
    </row>
    <row r="8" spans="1:1">
      <c r="A8" s="28">
        <v>10300000</v>
      </c>
    </row>
    <row r="9" spans="1:1">
      <c r="A9" s="28">
        <f>SUM(A1:A8)</f>
        <v>16802835.259999998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2017-07-17T07:21:12Z</cp:lastPrinted>
  <dcterms:created xsi:type="dcterms:W3CDTF">2011-11-22T11:56:04Z</dcterms:created>
  <dcterms:modified xsi:type="dcterms:W3CDTF">2017-07-17T07:23:28Z</dcterms:modified>
</cp:coreProperties>
</file>